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600" activeTab="0"/>
  </bookViews>
  <sheets>
    <sheet name="Пример зап.формы" sheetId="1" r:id="rId1"/>
  </sheets>
  <definedNames>
    <definedName name="_xlnm.Print_Area" localSheetId="0">'Пример зап.формы'!$A$1:$I$69</definedName>
  </definedNames>
  <calcPr fullCalcOnLoad="1"/>
</workbook>
</file>

<file path=xl/sharedStrings.xml><?xml version="1.0" encoding="utf-8"?>
<sst xmlns="http://schemas.openxmlformats.org/spreadsheetml/2006/main" count="141" uniqueCount="61">
  <si>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</si>
  <si>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</si>
  <si>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</si>
  <si>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</si>
  <si>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</si>
  <si>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</si>
  <si>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</si>
  <si>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</si>
  <si>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</si>
  <si>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</si>
  <si>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</si>
  <si>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</si>
  <si>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</si>
  <si>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</si>
  <si>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</si>
  <si>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</si>
  <si>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</si>
  <si>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</si>
  <si>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</si>
  <si>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</si>
  <si>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</si>
  <si>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</si>
  <si>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</si>
  <si>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</si>
  <si>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</si>
  <si>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3.2</t>
  </si>
  <si>
    <t>государственная пошлина и иные обязательные платежи:</t>
  </si>
  <si>
    <t>3.2.1</t>
  </si>
  <si>
    <t>выписка из Единого государственного реестра юридических лиц (индивидуальных предпринимателей)</t>
  </si>
  <si>
    <t>Итого стоимость приобретений (руб.):</t>
  </si>
  <si>
    <t>4.</t>
  </si>
  <si>
    <t>Транспортные расходы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</si>
  <si>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</si>
  <si>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</si>
  <si>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</si>
  <si>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</si>
  <si>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</si>
  <si>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</si>
  <si>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</si>
  <si>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t>ИТОГО сумма информационных издержек по требованию №2</t>
  </si>
  <si>
    <t>Расчет стандартных издержек 
субъектов предпринимательской и инвестиционной деятельности, связанных с необходимостью осуществления установленных обязанностей либо соблюдения запретов и ограничений, а также бюджета городского округа</t>
  </si>
  <si>
    <t>документы предоставляются  1 раз</t>
  </si>
  <si>
    <t>услуга предоставлена только 1 заявителю</t>
  </si>
  <si>
    <t>I. Расчет информационных издержек №3</t>
  </si>
  <si>
    <t>ИТОГО сумма информационных издержек по требованию №3</t>
  </si>
  <si>
    <r>
      <t xml:space="preserve">Определение затрат рабочего времени: </t>
    </r>
    <r>
      <rPr>
        <i/>
        <sz val="11"/>
        <color indexed="8"/>
        <rFont val="Times New Roman"/>
        <family val="1"/>
      </rPr>
      <t xml:space="preserve">Подготовку документов в соответствии с информационным требованиям и их доставку в орган, предоставляющий услугу, осуществляет специалист организации </t>
    </r>
  </si>
  <si>
    <t>Данные из итогов СЭР за январь-сентябрь 2022 года (Среднемесячная номинальная начисленная заработная плата работников организаций)</t>
  </si>
  <si>
    <t>норма рабочего времени при 40-часовой рабочей недели (1462) за январь-сентябрь 2022 года - данные "Консультант плюс"/производственный календарь</t>
  </si>
  <si>
    <t>Стоимость картриджа "все-в-одном" Canon LBP3010/3100 Black 1500 стр. (Cactus) CS-C712S составляет 650,00 руб.</t>
  </si>
  <si>
    <t>Стоимость бумаги А4, SvetoCopy, белая, 80г/кв. м, 500л составляет 365,00 руб.</t>
  </si>
  <si>
    <t>предоставляется по межведомственному запросу за счет средств бюджета</t>
  </si>
  <si>
    <t>средняя стоимость проезда общественным транспортом  в 2022 году (данные с сайта МО), количество поездок - 2 (туда, обратно)</t>
  </si>
  <si>
    <t>документы предоставляются  1 раз общим комплектом</t>
  </si>
  <si>
    <t>количество времени, затраченное на подготовку документов 15 минут</t>
  </si>
  <si>
    <t>количество времени, затраченное на подготовку документов - 1 час</t>
  </si>
  <si>
    <r>
      <t xml:space="preserve">Итого сумма информационных издержек возникающие в связи с планируемым  исполнением требования постановления в среднем составляет: </t>
    </r>
    <r>
      <rPr>
        <b/>
        <sz val="12"/>
        <color indexed="8"/>
        <rFont val="Times New Roman"/>
        <family val="1"/>
      </rPr>
      <t>533 рубля в год</t>
    </r>
  </si>
  <si>
    <r>
      <t xml:space="preserve">   Стандартные издержки субъектов предпринимательской и инвестиционной деятельности, возникающие в связи с планируемым  исполнением требований проекта </t>
    </r>
    <r>
      <rPr>
        <u val="single"/>
        <sz val="12"/>
        <color indexed="8"/>
        <rFont val="Times New Roman"/>
        <family val="1"/>
      </rPr>
      <t xml:space="preserve">постановления администрации Чебаркульского городского округа  </t>
    </r>
    <r>
      <rPr>
        <b/>
        <i/>
        <u val="single"/>
        <sz val="12"/>
        <color indexed="8"/>
        <rFont val="Calibri"/>
        <family val="2"/>
      </rPr>
      <t>"</t>
    </r>
    <r>
      <rPr>
        <b/>
        <i/>
        <u val="single"/>
        <sz val="12"/>
        <color indexed="8"/>
        <rFont val="Times New Roman"/>
        <family val="1"/>
      </rPr>
      <t>Об утверждении административного регламента предоставления муниципальной услуги "Согласование вывода источников тепловой энергии, тепловых сетей в ремонт и из эксплуатации" на территории Чебаркульского городского округа"</t>
    </r>
    <r>
      <rPr>
        <sz val="12"/>
        <color indexed="8"/>
        <rFont val="Times New Roman"/>
        <family val="1"/>
      </rPr>
      <t>, состоят только из информационных  издержек.</t>
    </r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</si>
  <si>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indexed="8"/>
        <rFont val="Times New Roman"/>
        <family val="1"/>
      </rPr>
      <t xml:space="preserve">подпункт </t>
    </r>
    <r>
      <rPr>
        <b/>
        <i/>
        <u val="single"/>
        <sz val="11"/>
        <color indexed="8"/>
        <rFont val="Times New Roman"/>
        <family val="1"/>
      </rPr>
      <t>2.5.1</t>
    </r>
    <r>
      <rPr>
        <i/>
        <sz val="11"/>
        <color indexed="8"/>
        <rFont val="Times New Roman"/>
        <family val="1"/>
      </rPr>
      <t xml:space="preserve"> пункт </t>
    </r>
    <r>
      <rPr>
        <b/>
        <i/>
        <u val="single"/>
        <sz val="11"/>
        <color indexed="8"/>
        <rFont val="Times New Roman"/>
        <family val="1"/>
      </rPr>
      <t>2.5</t>
    </r>
    <r>
      <rPr>
        <i/>
        <sz val="11"/>
        <color indexed="8"/>
        <rFont val="Times New Roman"/>
        <family val="1"/>
      </rPr>
      <t xml:space="preserve"> административного регламента предусматривает исчерпывающий перечень документов, необходимых для предоставления муниципальной услуги. Расчет издержек предусматривает размер затрат, которые необходимо осуществить заявителю для их подготовки.</t>
    </r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</si>
  <si>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indexed="8"/>
        <rFont val="Times New Roman"/>
        <family val="1"/>
      </rPr>
      <t xml:space="preserve">подпункт </t>
    </r>
    <r>
      <rPr>
        <b/>
        <i/>
        <u val="single"/>
        <sz val="11"/>
        <color indexed="8"/>
        <rFont val="Times New Roman"/>
        <family val="1"/>
      </rPr>
      <t>2.5.2</t>
    </r>
    <r>
      <rPr>
        <i/>
        <sz val="11"/>
        <color indexed="8"/>
        <rFont val="Times New Roman"/>
        <family val="1"/>
      </rPr>
      <t xml:space="preserve"> пункт </t>
    </r>
    <r>
      <rPr>
        <b/>
        <i/>
        <u val="single"/>
        <sz val="11"/>
        <color indexed="8"/>
        <rFont val="Times New Roman"/>
        <family val="1"/>
      </rPr>
      <t>2.5</t>
    </r>
    <r>
      <rPr>
        <i/>
        <sz val="11"/>
        <color indexed="8"/>
        <rFont val="Times New Roman"/>
        <family val="1"/>
      </rPr>
      <t xml:space="preserve"> административного регламента предусматривает исчерпывающий перечень документов, необходимых для предоставления муниципальной услуги. Расчет издержек предусматривает размер затрат, которые необходимо осуществить заявителю для их подготовки.</t>
    </r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</si>
  <si>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indexed="8"/>
        <rFont val="Times New Roman"/>
        <family val="1"/>
      </rPr>
      <t xml:space="preserve">подпункт </t>
    </r>
    <r>
      <rPr>
        <b/>
        <i/>
        <u val="single"/>
        <sz val="11"/>
        <color indexed="8"/>
        <rFont val="Times New Roman"/>
        <family val="1"/>
      </rPr>
      <t>2.5.3</t>
    </r>
    <r>
      <rPr>
        <i/>
        <sz val="11"/>
        <color indexed="8"/>
        <rFont val="Times New Roman"/>
        <family val="1"/>
      </rPr>
      <t xml:space="preserve"> пункт </t>
    </r>
    <r>
      <rPr>
        <b/>
        <i/>
        <u val="single"/>
        <sz val="11"/>
        <color indexed="8"/>
        <rFont val="Times New Roman"/>
        <family val="1"/>
      </rPr>
      <t>2.5</t>
    </r>
    <r>
      <rPr>
        <i/>
        <sz val="11"/>
        <color indexed="8"/>
        <rFont val="Times New Roman"/>
        <family val="1"/>
      </rPr>
      <t xml:space="preserve"> административного регламента предусматривает исчерпывающий перечень документов, необходимых для предоставления муниципальной услуги. Расчет издержек предусматривает размер затрат, которые необходимо осуществить заявителю для их подготовки.</t>
    </r>
  </si>
  <si>
    <t>Всего по требованиям 1-3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</si>
</sst>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i/>
      <sz val="6"/>
      <name val="Times New Roman"/>
      <family val="1"/>
    </font>
    <font>
      <u val="single"/>
      <sz val="12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6"/>
      <color theme="1"/>
      <name val="Times New Roman"/>
      <family val="1"/>
    </font>
    <font>
      <i/>
      <sz val="7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/>
      <bottom style="dotted"/>
    </border>
    <border>
      <left style="medium"/>
      <right/>
      <top style="dotted"/>
      <bottom style="dotted"/>
    </border>
    <border>
      <left/>
      <right/>
      <top style="dotted"/>
      <bottom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/>
      <right style="dotted"/>
      <top style="dotted"/>
      <bottom style="dotted"/>
    </border>
    <border>
      <left/>
      <right/>
      <top/>
      <bottom style="thin"/>
    </border>
    <border>
      <left/>
      <right/>
      <top style="dotted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 style="dotted"/>
      <bottom style="dotted"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 style="dotted"/>
      <bottom/>
    </border>
    <border>
      <left style="thin"/>
      <right style="medium"/>
      <top style="thin"/>
      <bottom style="thin"/>
    </border>
    <border>
      <left/>
      <right style="dotted"/>
      <top style="dotted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/>
    </border>
    <border>
      <left/>
      <right style="dotted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dotted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dotted"/>
      <right style="thin"/>
      <top/>
      <bottom/>
    </border>
    <border>
      <left style="dotted"/>
      <right style="thin"/>
      <top style="dotted"/>
      <bottom style="dotted"/>
    </border>
    <border>
      <left style="dotted"/>
      <right style="thin"/>
      <top style="thin"/>
      <bottom/>
    </border>
    <border>
      <left style="dotted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dotted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 style="dotted"/>
      <right style="dotted"/>
      <top style="dotted"/>
      <bottom/>
    </border>
    <border>
      <left style="dotted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top"/>
    </xf>
    <xf numFmtId="0" fontId="58" fillId="0" borderId="12" xfId="0" applyFont="1" applyBorder="1" applyAlignment="1">
      <alignment vertical="top" wrapText="1"/>
    </xf>
    <xf numFmtId="49" fontId="59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9" fillId="0" borderId="15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0" fontId="60" fillId="0" borderId="18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61" fillId="0" borderId="16" xfId="0" applyFont="1" applyBorder="1" applyAlignment="1">
      <alignment horizontal="center" wrapText="1"/>
    </xf>
    <xf numFmtId="49" fontId="59" fillId="0" borderId="15" xfId="0" applyNumberFormat="1" applyFont="1" applyBorder="1" applyAlignment="1">
      <alignment vertical="top"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60" fillId="0" borderId="19" xfId="0" applyFont="1" applyBorder="1" applyAlignment="1">
      <alignment horizontal="center" vertical="center" wrapText="1"/>
    </xf>
    <xf numFmtId="2" fontId="60" fillId="0" borderId="20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vertical="top"/>
    </xf>
    <xf numFmtId="0" fontId="56" fillId="0" borderId="14" xfId="0" applyFont="1" applyBorder="1" applyAlignment="1">
      <alignment/>
    </xf>
    <xf numFmtId="0" fontId="61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0" fontId="61" fillId="0" borderId="22" xfId="0" applyFont="1" applyBorder="1" applyAlignment="1">
      <alignment/>
    </xf>
    <xf numFmtId="0" fontId="58" fillId="0" borderId="24" xfId="0" applyFont="1" applyBorder="1" applyAlignment="1">
      <alignment vertical="top" wrapText="1"/>
    </xf>
    <xf numFmtId="49" fontId="59" fillId="0" borderId="25" xfId="0" applyNumberFormat="1" applyFont="1" applyBorder="1" applyAlignment="1">
      <alignment vertical="top" wrapText="1"/>
    </xf>
    <xf numFmtId="2" fontId="60" fillId="0" borderId="26" xfId="0" applyNumberFormat="1" applyFont="1" applyBorder="1" applyAlignment="1">
      <alignment horizontal="center" vertical="center" wrapText="1"/>
    </xf>
    <xf numFmtId="49" fontId="59" fillId="0" borderId="27" xfId="0" applyNumberFormat="1" applyFont="1" applyBorder="1" applyAlignment="1">
      <alignment vertical="top" wrapText="1"/>
    </xf>
    <xf numFmtId="0" fontId="62" fillId="0" borderId="28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/>
    </xf>
    <xf numFmtId="2" fontId="60" fillId="0" borderId="30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vertical="top" wrapText="1"/>
    </xf>
    <xf numFmtId="0" fontId="56" fillId="0" borderId="0" xfId="0" applyFont="1" applyBorder="1" applyAlignment="1">
      <alignment/>
    </xf>
    <xf numFmtId="2" fontId="60" fillId="0" borderId="32" xfId="0" applyNumberFormat="1" applyFont="1" applyBorder="1" applyAlignment="1">
      <alignment horizontal="center" vertical="center" wrapText="1"/>
    </xf>
    <xf numFmtId="49" fontId="59" fillId="0" borderId="33" xfId="0" applyNumberFormat="1" applyFont="1" applyBorder="1" applyAlignment="1">
      <alignment vertical="top" wrapText="1"/>
    </xf>
    <xf numFmtId="0" fontId="60" fillId="0" borderId="18" xfId="0" applyFont="1" applyBorder="1" applyAlignment="1">
      <alignment horizontal="center" vertical="center" wrapText="1"/>
    </xf>
    <xf numFmtId="2" fontId="60" fillId="0" borderId="19" xfId="0" applyNumberFormat="1" applyFont="1" applyBorder="1" applyAlignment="1">
      <alignment horizontal="center" vertical="center" wrapText="1"/>
    </xf>
    <xf numFmtId="0" fontId="64" fillId="0" borderId="34" xfId="0" applyFont="1" applyBorder="1" applyAlignment="1">
      <alignment horizontal="left" vertical="center" wrapText="1"/>
    </xf>
    <xf numFmtId="0" fontId="56" fillId="0" borderId="19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35" xfId="0" applyFont="1" applyBorder="1" applyAlignment="1">
      <alignment/>
    </xf>
    <xf numFmtId="0" fontId="56" fillId="0" borderId="36" xfId="0" applyFont="1" applyBorder="1" applyAlignment="1">
      <alignment/>
    </xf>
    <xf numFmtId="0" fontId="65" fillId="0" borderId="37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41" xfId="0" applyFont="1" applyBorder="1" applyAlignment="1">
      <alignment/>
    </xf>
    <xf numFmtId="0" fontId="56" fillId="0" borderId="42" xfId="0" applyFont="1" applyBorder="1" applyAlignment="1">
      <alignment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/>
    </xf>
    <xf numFmtId="0" fontId="56" fillId="0" borderId="45" xfId="0" applyFont="1" applyBorder="1" applyAlignment="1">
      <alignment/>
    </xf>
    <xf numFmtId="0" fontId="59" fillId="0" borderId="44" xfId="0" applyFont="1" applyBorder="1" applyAlignment="1">
      <alignment/>
    </xf>
    <xf numFmtId="4" fontId="60" fillId="0" borderId="46" xfId="0" applyNumberFormat="1" applyFont="1" applyBorder="1" applyAlignment="1">
      <alignment horizontal="center" vertical="center" wrapText="1"/>
    </xf>
    <xf numFmtId="4" fontId="60" fillId="0" borderId="47" xfId="0" applyNumberFormat="1" applyFont="1" applyBorder="1" applyAlignment="1">
      <alignment horizontal="center" vertical="center" wrapText="1"/>
    </xf>
    <xf numFmtId="4" fontId="60" fillId="0" borderId="20" xfId="0" applyNumberFormat="1" applyFont="1" applyBorder="1" applyAlignment="1">
      <alignment horizontal="center" vertical="center" wrapText="1"/>
    </xf>
    <xf numFmtId="4" fontId="60" fillId="0" borderId="26" xfId="0" applyNumberFormat="1" applyFont="1" applyBorder="1" applyAlignment="1">
      <alignment horizontal="center" vertical="center" wrapText="1"/>
    </xf>
    <xf numFmtId="4" fontId="65" fillId="0" borderId="38" xfId="0" applyNumberFormat="1" applyFont="1" applyBorder="1" applyAlignment="1">
      <alignment horizontal="center" vertical="center" wrapText="1"/>
    </xf>
    <xf numFmtId="4" fontId="66" fillId="0" borderId="46" xfId="0" applyNumberFormat="1" applyFont="1" applyBorder="1" applyAlignment="1">
      <alignment horizontal="center" vertical="center" wrapText="1"/>
    </xf>
    <xf numFmtId="4" fontId="65" fillId="0" borderId="48" xfId="0" applyNumberFormat="1" applyFont="1" applyBorder="1" applyAlignment="1">
      <alignment horizontal="center" vertical="center" wrapText="1"/>
    </xf>
    <xf numFmtId="4" fontId="66" fillId="0" borderId="49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/>
    </xf>
    <xf numFmtId="4" fontId="7" fillId="0" borderId="46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top"/>
    </xf>
    <xf numFmtId="0" fontId="57" fillId="0" borderId="50" xfId="0" applyFont="1" applyBorder="1" applyAlignment="1">
      <alignment horizontal="center" vertical="top" wrapText="1"/>
    </xf>
    <xf numFmtId="0" fontId="59" fillId="0" borderId="13" xfId="0" applyFont="1" applyBorder="1" applyAlignment="1">
      <alignment vertical="top"/>
    </xf>
    <xf numFmtId="0" fontId="67" fillId="0" borderId="51" xfId="0" applyFont="1" applyBorder="1" applyAlignment="1">
      <alignment vertical="top"/>
    </xf>
    <xf numFmtId="0" fontId="67" fillId="0" borderId="33" xfId="0" applyFont="1" applyBorder="1" applyAlignment="1">
      <alignment vertical="top"/>
    </xf>
    <xf numFmtId="0" fontId="67" fillId="0" borderId="52" xfId="0" applyFont="1" applyBorder="1" applyAlignment="1">
      <alignment vertical="top"/>
    </xf>
    <xf numFmtId="0" fontId="67" fillId="0" borderId="13" xfId="0" applyFont="1" applyBorder="1" applyAlignment="1">
      <alignment vertical="top"/>
    </xf>
    <xf numFmtId="0" fontId="67" fillId="0" borderId="12" xfId="0" applyFont="1" applyBorder="1" applyAlignment="1">
      <alignment vertical="top"/>
    </xf>
    <xf numFmtId="0" fontId="67" fillId="0" borderId="53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54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0" fontId="56" fillId="0" borderId="55" xfId="0" applyFont="1" applyBorder="1" applyAlignment="1">
      <alignment vertical="top"/>
    </xf>
    <xf numFmtId="0" fontId="58" fillId="0" borderId="56" xfId="0" applyFont="1" applyBorder="1" applyAlignment="1">
      <alignment vertical="top"/>
    </xf>
    <xf numFmtId="0" fontId="56" fillId="0" borderId="36" xfId="0" applyFont="1" applyBorder="1" applyAlignment="1">
      <alignment vertical="top"/>
    </xf>
    <xf numFmtId="0" fontId="58" fillId="0" borderId="57" xfId="0" applyFont="1" applyBorder="1" applyAlignment="1">
      <alignment vertical="top"/>
    </xf>
    <xf numFmtId="0" fontId="56" fillId="0" borderId="44" xfId="0" applyFont="1" applyBorder="1" applyAlignment="1">
      <alignment vertical="top"/>
    </xf>
    <xf numFmtId="0" fontId="56" fillId="0" borderId="0" xfId="0" applyFont="1" applyAlignment="1">
      <alignment vertical="center"/>
    </xf>
    <xf numFmtId="0" fontId="8" fillId="0" borderId="58" xfId="0" applyFont="1" applyBorder="1" applyAlignment="1">
      <alignment vertical="center" wrapText="1"/>
    </xf>
    <xf numFmtId="2" fontId="59" fillId="0" borderId="34" xfId="0" applyNumberFormat="1" applyFont="1" applyBorder="1" applyAlignment="1">
      <alignment vertical="center"/>
    </xf>
    <xf numFmtId="0" fontId="64" fillId="0" borderId="34" xfId="0" applyFont="1" applyBorder="1" applyAlignment="1">
      <alignment vertical="center" wrapText="1"/>
    </xf>
    <xf numFmtId="0" fontId="56" fillId="0" borderId="59" xfId="0" applyFont="1" applyBorder="1" applyAlignment="1">
      <alignment vertical="center"/>
    </xf>
    <xf numFmtId="0" fontId="57" fillId="0" borderId="60" xfId="0" applyFont="1" applyBorder="1" applyAlignment="1">
      <alignment vertical="center" wrapText="1"/>
    </xf>
    <xf numFmtId="0" fontId="56" fillId="0" borderId="34" xfId="0" applyFont="1" applyBorder="1" applyAlignment="1">
      <alignment vertical="center"/>
    </xf>
    <xf numFmtId="0" fontId="56" fillId="0" borderId="60" xfId="0" applyFont="1" applyBorder="1" applyAlignment="1">
      <alignment vertical="center"/>
    </xf>
    <xf numFmtId="0" fontId="64" fillId="0" borderId="59" xfId="0" applyFont="1" applyBorder="1" applyAlignment="1">
      <alignment vertical="center" wrapText="1"/>
    </xf>
    <xf numFmtId="0" fontId="64" fillId="0" borderId="61" xfId="0" applyFont="1" applyBorder="1" applyAlignment="1">
      <alignment vertical="center" wrapText="1"/>
    </xf>
    <xf numFmtId="0" fontId="56" fillId="0" borderId="62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4" fontId="60" fillId="33" borderId="47" xfId="0" applyNumberFormat="1" applyFont="1" applyFill="1" applyBorder="1" applyAlignment="1">
      <alignment horizontal="center" vertical="center" wrapText="1"/>
    </xf>
    <xf numFmtId="0" fontId="64" fillId="0" borderId="59" xfId="0" applyFont="1" applyBorder="1" applyAlignment="1">
      <alignment vertical="center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4" fillId="33" borderId="59" xfId="0" applyFont="1" applyFill="1" applyBorder="1" applyAlignment="1">
      <alignment vertical="center"/>
    </xf>
    <xf numFmtId="0" fontId="60" fillId="0" borderId="56" xfId="0" applyFont="1" applyBorder="1" applyAlignment="1">
      <alignment horizontal="center" vertical="center" wrapText="1"/>
    </xf>
    <xf numFmtId="4" fontId="68" fillId="0" borderId="0" xfId="0" applyNumberFormat="1" applyFont="1" applyAlignment="1">
      <alignment horizontal="center"/>
    </xf>
    <xf numFmtId="0" fontId="68" fillId="0" borderId="63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8" fillId="0" borderId="42" xfId="0" applyFont="1" applyBorder="1" applyAlignment="1">
      <alignment horizontal="left" vertical="top" wrapText="1"/>
    </xf>
    <xf numFmtId="0" fontId="58" fillId="0" borderId="39" xfId="0" applyFont="1" applyBorder="1" applyAlignment="1">
      <alignment horizontal="left" vertical="top" wrapText="1"/>
    </xf>
    <xf numFmtId="0" fontId="58" fillId="0" borderId="64" xfId="0" applyFont="1" applyBorder="1" applyAlignment="1">
      <alignment horizontal="left" vertical="top" wrapText="1"/>
    </xf>
    <xf numFmtId="0" fontId="63" fillId="0" borderId="65" xfId="0" applyFont="1" applyBorder="1" applyAlignment="1">
      <alignment horizontal="left" vertical="top" wrapText="1"/>
    </xf>
    <xf numFmtId="0" fontId="63" fillId="0" borderId="66" xfId="0" applyFont="1" applyBorder="1" applyAlignment="1">
      <alignment horizontal="left" vertical="top" wrapText="1"/>
    </xf>
    <xf numFmtId="0" fontId="63" fillId="0" borderId="67" xfId="0" applyFont="1" applyBorder="1" applyAlignment="1">
      <alignment horizontal="left" vertical="top" wrapText="1"/>
    </xf>
    <xf numFmtId="0" fontId="68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>
      <alignment vertical="top" wrapText="1"/>
    </xf>
    <xf numFmtId="0" fontId="56" fillId="0" borderId="0" xfId="0" applyFont="1" applyAlignment="1">
      <alignment horizontal="center"/>
    </xf>
    <xf numFmtId="0" fontId="57" fillId="0" borderId="68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0" fontId="58" fillId="0" borderId="57" xfId="0" applyFont="1" applyBorder="1" applyAlignment="1">
      <alignment wrapText="1"/>
    </xf>
    <xf numFmtId="0" fontId="58" fillId="0" borderId="36" xfId="0" applyFont="1" applyBorder="1" applyAlignment="1">
      <alignment wrapText="1"/>
    </xf>
    <xf numFmtId="0" fontId="58" fillId="0" borderId="59" xfId="0" applyFont="1" applyBorder="1" applyAlignment="1">
      <alignment wrapText="1"/>
    </xf>
    <xf numFmtId="0" fontId="58" fillId="0" borderId="57" xfId="0" applyFont="1" applyBorder="1" applyAlignment="1">
      <alignment vertical="top" wrapText="1"/>
    </xf>
    <xf numFmtId="0" fontId="58" fillId="0" borderId="36" xfId="0" applyFont="1" applyBorder="1" applyAlignment="1">
      <alignment vertical="top" wrapText="1"/>
    </xf>
    <xf numFmtId="0" fontId="58" fillId="0" borderId="59" xfId="0" applyFont="1" applyBorder="1" applyAlignment="1">
      <alignment vertical="top" wrapText="1"/>
    </xf>
    <xf numFmtId="0" fontId="59" fillId="0" borderId="0" xfId="0" applyFont="1" applyAlignment="1">
      <alignment horizontal="left" wrapText="1"/>
    </xf>
    <xf numFmtId="0" fontId="63" fillId="0" borderId="18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21" xfId="0" applyFont="1" applyBorder="1" applyAlignment="1">
      <alignment horizontal="left" vertical="top" wrapText="1"/>
    </xf>
    <xf numFmtId="0" fontId="62" fillId="33" borderId="18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left" vertical="top" wrapText="1"/>
    </xf>
    <xf numFmtId="0" fontId="62" fillId="33" borderId="21" xfId="0" applyFont="1" applyFill="1" applyBorder="1" applyAlignment="1">
      <alignment horizontal="left" vertical="top" wrapText="1"/>
    </xf>
    <xf numFmtId="0" fontId="58" fillId="0" borderId="57" xfId="0" applyFont="1" applyBorder="1" applyAlignment="1">
      <alignment horizontal="left" wrapText="1"/>
    </xf>
    <xf numFmtId="0" fontId="58" fillId="0" borderId="36" xfId="0" applyFont="1" applyBorder="1" applyAlignment="1">
      <alignment horizontal="left" wrapText="1"/>
    </xf>
    <xf numFmtId="0" fontId="58" fillId="0" borderId="59" xfId="0" applyFont="1" applyBorder="1" applyAlignment="1">
      <alignment horizontal="left" wrapText="1"/>
    </xf>
    <xf numFmtId="0" fontId="4" fillId="0" borderId="65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9"/>
  <sheetViews>
    <sheetView tabSelected="1" view="pageBreakPreview" zoomScale="130" zoomScaleSheetLayoutView="130" zoomScalePageLayoutView="0" workbookViewId="0" topLeftCell="A1">
      <selection activeCell="C76" sqref="C76"/>
    </sheetView>
  </sheetViews>
  <sheetFormatPr defaultColWidth="9.140625" defaultRowHeight="15"/>
  <cols>
    <col min="1" max="1" width="5.57421875" style="77" customWidth="1"/>
    <col min="2" max="2" width="25.57421875" style="77" customWidth="1"/>
    <col min="3" max="3" width="11.00390625" style="1" bestFit="1" customWidth="1"/>
    <col min="4" max="4" width="9.140625" style="1" customWidth="1"/>
    <col min="5" max="5" width="6.57421875" style="1" customWidth="1"/>
    <col min="6" max="6" width="8.57421875" style="1" customWidth="1"/>
    <col min="7" max="7" width="12.00390625" style="1" customWidth="1"/>
    <col min="8" max="8" width="15.00390625" style="1" customWidth="1"/>
    <col min="9" max="9" width="64.421875" style="85" customWidth="1"/>
    <col min="10" max="16384" width="9.140625" style="1" customWidth="1"/>
  </cols>
  <sheetData>
    <row r="1" spans="1:9" ht="51.75" customHeight="1">
      <c r="A1" s="115" t="s">
        <v>40</v>
      </c>
      <c r="B1" s="115"/>
      <c r="C1" s="115"/>
      <c r="D1" s="115"/>
      <c r="E1" s="115"/>
      <c r="F1" s="115"/>
      <c r="G1" s="115"/>
      <c r="H1" s="115"/>
      <c r="I1" s="115"/>
    </row>
    <row r="2" spans="1:9" ht="63" customHeight="1">
      <c r="A2" s="116" t="s">
        <v>56</v>
      </c>
      <c r="B2" s="116"/>
      <c r="C2" s="116"/>
      <c r="D2" s="116"/>
      <c r="E2" s="116"/>
      <c r="F2" s="116"/>
      <c r="G2" s="116"/>
      <c r="H2" s="116"/>
      <c r="I2" s="116"/>
    </row>
    <row r="3" ht="3.75" customHeight="1">
      <c r="A3" s="68"/>
    </row>
    <row r="4" spans="1:9" ht="18" thickBot="1">
      <c r="A4" s="117" t="s">
        <v>0</v>
      </c>
      <c r="B4" s="117"/>
      <c r="C4" s="117"/>
      <c r="D4" s="117"/>
      <c r="E4" s="117"/>
      <c r="F4" s="117"/>
      <c r="G4" s="117"/>
      <c r="H4" s="117"/>
      <c r="I4" s="117"/>
    </row>
    <row r="5" spans="1:9" ht="27">
      <c r="A5" s="69" t="s">
        <v>1</v>
      </c>
      <c r="B5" s="118" t="s">
        <v>2</v>
      </c>
      <c r="C5" s="119"/>
      <c r="D5" s="119"/>
      <c r="E5" s="119"/>
      <c r="F5" s="119"/>
      <c r="G5" s="119"/>
      <c r="H5" s="120"/>
      <c r="I5" s="2" t="s">
        <v>3</v>
      </c>
    </row>
    <row r="6" spans="1:9" ht="43.5" customHeight="1">
      <c r="A6" s="3" t="s">
        <v>4</v>
      </c>
      <c r="B6" s="121" t="s">
        <v>57</v>
      </c>
      <c r="C6" s="122"/>
      <c r="D6" s="122"/>
      <c r="E6" s="122"/>
      <c r="F6" s="122"/>
      <c r="G6" s="122"/>
      <c r="H6" s="122"/>
      <c r="I6" s="123"/>
    </row>
    <row r="7" spans="1:9" ht="27.75" customHeight="1">
      <c r="A7" s="4" t="s">
        <v>5</v>
      </c>
      <c r="B7" s="124" t="s">
        <v>45</v>
      </c>
      <c r="C7" s="125"/>
      <c r="D7" s="125"/>
      <c r="E7" s="125"/>
      <c r="F7" s="125"/>
      <c r="G7" s="125"/>
      <c r="H7" s="125"/>
      <c r="I7" s="126"/>
    </row>
    <row r="8" spans="1:9" ht="21" customHeight="1">
      <c r="A8" s="5" t="s">
        <v>6</v>
      </c>
      <c r="B8" s="137" t="s">
        <v>7</v>
      </c>
      <c r="C8" s="138"/>
      <c r="D8" s="7"/>
      <c r="E8" s="7"/>
      <c r="F8" s="7"/>
      <c r="G8" s="8"/>
      <c r="H8" s="67">
        <v>38256.5</v>
      </c>
      <c r="I8" s="86" t="s">
        <v>46</v>
      </c>
    </row>
    <row r="9" spans="1:9" ht="15" customHeight="1">
      <c r="A9" s="9" t="s">
        <v>8</v>
      </c>
      <c r="B9" s="105" t="s">
        <v>9</v>
      </c>
      <c r="C9" s="106"/>
      <c r="D9" s="10"/>
      <c r="E9" s="11"/>
      <c r="F9" s="10"/>
      <c r="G9" s="12">
        <v>0.302</v>
      </c>
      <c r="H9" s="59">
        <f>+H8*G9</f>
        <v>11553.463</v>
      </c>
      <c r="I9" s="87"/>
    </row>
    <row r="10" spans="1:9" ht="15" customHeight="1">
      <c r="A10" s="70" t="s">
        <v>10</v>
      </c>
      <c r="B10" s="78"/>
      <c r="C10" s="13"/>
      <c r="D10" s="14"/>
      <c r="E10" s="13"/>
      <c r="F10" s="14"/>
      <c r="G10" s="15"/>
      <c r="H10" s="59">
        <f>H8+H9</f>
        <v>49809.963</v>
      </c>
      <c r="I10" s="87"/>
    </row>
    <row r="11" spans="1:9" ht="18" customHeight="1">
      <c r="A11" s="16" t="s">
        <v>11</v>
      </c>
      <c r="B11" s="107" t="s">
        <v>12</v>
      </c>
      <c r="C11" s="108"/>
      <c r="D11" s="17"/>
      <c r="E11" s="18"/>
      <c r="F11" s="17"/>
      <c r="G11" s="19">
        <v>1462</v>
      </c>
      <c r="H11" s="60">
        <v>162.4</v>
      </c>
      <c r="I11" s="88" t="s">
        <v>47</v>
      </c>
    </row>
    <row r="12" spans="1:9" ht="17.25" customHeight="1">
      <c r="A12" s="21" t="s">
        <v>13</v>
      </c>
      <c r="B12" s="107" t="s">
        <v>14</v>
      </c>
      <c r="C12" s="108"/>
      <c r="D12" s="108"/>
      <c r="E12" s="22"/>
      <c r="F12" s="17"/>
      <c r="G12" s="23"/>
      <c r="H12" s="97">
        <v>1</v>
      </c>
      <c r="I12" s="98" t="s">
        <v>54</v>
      </c>
    </row>
    <row r="13" spans="1:9" ht="18">
      <c r="A13" s="71" t="s">
        <v>15</v>
      </c>
      <c r="B13" s="79"/>
      <c r="C13" s="24"/>
      <c r="D13" s="24"/>
      <c r="E13" s="24"/>
      <c r="F13" s="25"/>
      <c r="G13" s="26"/>
      <c r="H13" s="59">
        <f>H10/H11*H12</f>
        <v>306.7115948275862</v>
      </c>
      <c r="I13" s="89"/>
    </row>
    <row r="14" spans="1:9" ht="18">
      <c r="A14" s="27" t="s">
        <v>16</v>
      </c>
      <c r="B14" s="109" t="s">
        <v>17</v>
      </c>
      <c r="C14" s="110"/>
      <c r="D14" s="110"/>
      <c r="E14" s="110"/>
      <c r="F14" s="110"/>
      <c r="G14" s="110"/>
      <c r="H14" s="111"/>
      <c r="I14" s="90"/>
    </row>
    <row r="15" spans="1:9" ht="27" customHeight="1">
      <c r="A15" s="28" t="s">
        <v>18</v>
      </c>
      <c r="B15" s="112" t="s">
        <v>19</v>
      </c>
      <c r="C15" s="113"/>
      <c r="D15" s="113"/>
      <c r="E15" s="113"/>
      <c r="F15" s="113"/>
      <c r="G15" s="114"/>
      <c r="H15" s="61">
        <f>H16+H17</f>
        <v>6.98</v>
      </c>
      <c r="I15" s="88" t="s">
        <v>20</v>
      </c>
    </row>
    <row r="16" spans="1:9" ht="12.75" customHeight="1">
      <c r="A16" s="30" t="s">
        <v>21</v>
      </c>
      <c r="B16" s="31" t="s">
        <v>22</v>
      </c>
      <c r="C16" s="32"/>
      <c r="D16" s="33"/>
      <c r="E16" s="34"/>
      <c r="F16" s="99">
        <v>6</v>
      </c>
      <c r="G16" s="35">
        <f>365/500</f>
        <v>0.73</v>
      </c>
      <c r="H16" s="59">
        <f>G16*F16</f>
        <v>4.38</v>
      </c>
      <c r="I16" s="88" t="s">
        <v>49</v>
      </c>
    </row>
    <row r="17" spans="1:9" ht="15" customHeight="1">
      <c r="A17" s="36" t="s">
        <v>23</v>
      </c>
      <c r="B17" s="31" t="s">
        <v>24</v>
      </c>
      <c r="C17" s="32"/>
      <c r="D17" s="33"/>
      <c r="E17" s="37"/>
      <c r="F17" s="100">
        <v>6</v>
      </c>
      <c r="G17" s="38">
        <f>650/1500</f>
        <v>0.43333333333333335</v>
      </c>
      <c r="H17" s="58">
        <f>F17*G17</f>
        <v>2.6</v>
      </c>
      <c r="I17" s="88" t="s">
        <v>48</v>
      </c>
    </row>
    <row r="18" spans="1:9" ht="28.5" customHeight="1">
      <c r="A18" s="39" t="s">
        <v>25</v>
      </c>
      <c r="B18" s="128" t="s">
        <v>26</v>
      </c>
      <c r="C18" s="129"/>
      <c r="D18" s="130"/>
      <c r="E18" s="17"/>
      <c r="F18" s="40"/>
      <c r="G18" s="19"/>
      <c r="H18" s="59">
        <f>H19</f>
        <v>0</v>
      </c>
      <c r="I18" s="91"/>
    </row>
    <row r="19" spans="1:9" ht="27.75" customHeight="1">
      <c r="A19" s="30" t="s">
        <v>27</v>
      </c>
      <c r="B19" s="131" t="s">
        <v>28</v>
      </c>
      <c r="C19" s="132"/>
      <c r="D19" s="133"/>
      <c r="E19" s="17"/>
      <c r="F19" s="40">
        <v>3</v>
      </c>
      <c r="G19" s="41">
        <v>0</v>
      </c>
      <c r="H19" s="59">
        <f>G19*F19</f>
        <v>0</v>
      </c>
      <c r="I19" s="42" t="s">
        <v>50</v>
      </c>
    </row>
    <row r="20" spans="1:9" ht="12.75" customHeight="1">
      <c r="A20" s="72" t="s">
        <v>29</v>
      </c>
      <c r="B20" s="80"/>
      <c r="C20" s="43"/>
      <c r="D20" s="25"/>
      <c r="E20" s="25"/>
      <c r="F20" s="44"/>
      <c r="G20" s="45"/>
      <c r="H20" s="60">
        <f>H15+H18</f>
        <v>6.98</v>
      </c>
      <c r="I20" s="92"/>
    </row>
    <row r="21" spans="1:9" ht="18.75" customHeight="1">
      <c r="A21" s="73" t="s">
        <v>30</v>
      </c>
      <c r="B21" s="81" t="s">
        <v>31</v>
      </c>
      <c r="C21" s="46"/>
      <c r="D21" s="46"/>
      <c r="E21" s="46"/>
      <c r="F21" s="47">
        <v>2</v>
      </c>
      <c r="G21" s="48">
        <v>30</v>
      </c>
      <c r="H21" s="62">
        <f>F21*G21</f>
        <v>60</v>
      </c>
      <c r="I21" s="93" t="s">
        <v>51</v>
      </c>
    </row>
    <row r="22" spans="1:9" ht="15" customHeight="1">
      <c r="A22" s="74" t="s">
        <v>32</v>
      </c>
      <c r="B22" s="82"/>
      <c r="C22" s="37"/>
      <c r="D22" s="46"/>
      <c r="E22" s="37"/>
      <c r="F22" s="37"/>
      <c r="G22" s="37"/>
      <c r="H22" s="63">
        <f>H13+H20+H21</f>
        <v>373.69159482758624</v>
      </c>
      <c r="I22" s="91"/>
    </row>
    <row r="23" spans="1:9" ht="15" customHeight="1">
      <c r="A23" s="75" t="s">
        <v>33</v>
      </c>
      <c r="B23" s="83" t="s">
        <v>34</v>
      </c>
      <c r="C23" s="50"/>
      <c r="D23" s="37"/>
      <c r="E23" s="50"/>
      <c r="F23" s="46"/>
      <c r="G23" s="51"/>
      <c r="H23" s="64">
        <v>1</v>
      </c>
      <c r="I23" s="93" t="s">
        <v>41</v>
      </c>
    </row>
    <row r="24" spans="1:9" ht="15" customHeight="1">
      <c r="A24" s="75" t="s">
        <v>35</v>
      </c>
      <c r="B24" s="83" t="s">
        <v>36</v>
      </c>
      <c r="C24" s="46"/>
      <c r="D24" s="52"/>
      <c r="E24" s="53"/>
      <c r="F24" s="37"/>
      <c r="G24" s="54"/>
      <c r="H24" s="64">
        <v>1</v>
      </c>
      <c r="I24" s="94" t="s">
        <v>42</v>
      </c>
    </row>
    <row r="25" spans="1:9" ht="17.25" customHeight="1" thickBot="1">
      <c r="A25" s="76" t="s">
        <v>37</v>
      </c>
      <c r="B25" s="84"/>
      <c r="C25" s="55"/>
      <c r="D25" s="55"/>
      <c r="E25" s="56"/>
      <c r="F25" s="56"/>
      <c r="G25" s="55"/>
      <c r="H25" s="65">
        <f>H22*H23*H24</f>
        <v>373.69159482758624</v>
      </c>
      <c r="I25" s="95"/>
    </row>
    <row r="26" ht="9" customHeight="1"/>
    <row r="27" spans="1:9" ht="18" thickBot="1">
      <c r="A27" s="117" t="s">
        <v>38</v>
      </c>
      <c r="B27" s="117"/>
      <c r="C27" s="117"/>
      <c r="D27" s="117"/>
      <c r="E27" s="117"/>
      <c r="F27" s="117"/>
      <c r="G27" s="117"/>
      <c r="H27" s="117"/>
      <c r="I27" s="117"/>
    </row>
    <row r="28" spans="1:9" ht="27">
      <c r="A28" s="69" t="s">
        <v>1</v>
      </c>
      <c r="B28" s="118" t="s">
        <v>2</v>
      </c>
      <c r="C28" s="119"/>
      <c r="D28" s="119"/>
      <c r="E28" s="119"/>
      <c r="F28" s="119"/>
      <c r="G28" s="119"/>
      <c r="H28" s="120"/>
      <c r="I28" s="2" t="s">
        <v>3</v>
      </c>
    </row>
    <row r="29" spans="1:9" ht="45" customHeight="1">
      <c r="A29" s="3" t="s">
        <v>4</v>
      </c>
      <c r="B29" s="134" t="s">
        <v>58</v>
      </c>
      <c r="C29" s="135"/>
      <c r="D29" s="135"/>
      <c r="E29" s="135"/>
      <c r="F29" s="135"/>
      <c r="G29" s="135"/>
      <c r="H29" s="135"/>
      <c r="I29" s="136"/>
    </row>
    <row r="30" spans="1:9" ht="27" customHeight="1">
      <c r="A30" s="4" t="s">
        <v>5</v>
      </c>
      <c r="B30" s="124" t="s">
        <v>45</v>
      </c>
      <c r="C30" s="125"/>
      <c r="D30" s="125"/>
      <c r="E30" s="125"/>
      <c r="F30" s="125"/>
      <c r="G30" s="125"/>
      <c r="H30" s="125"/>
      <c r="I30" s="126"/>
    </row>
    <row r="31" spans="1:9" ht="21" customHeight="1">
      <c r="A31" s="5" t="s">
        <v>6</v>
      </c>
      <c r="B31" s="137" t="s">
        <v>7</v>
      </c>
      <c r="C31" s="138"/>
      <c r="D31" s="7"/>
      <c r="E31" s="7"/>
      <c r="F31" s="7"/>
      <c r="G31" s="8"/>
      <c r="H31" s="67">
        <v>38256.5</v>
      </c>
      <c r="I31" s="86" t="s">
        <v>46</v>
      </c>
    </row>
    <row r="32" spans="1:9" ht="15" customHeight="1">
      <c r="A32" s="9" t="s">
        <v>8</v>
      </c>
      <c r="B32" s="105" t="s">
        <v>9</v>
      </c>
      <c r="C32" s="106"/>
      <c r="D32" s="10"/>
      <c r="E32" s="11"/>
      <c r="F32" s="10"/>
      <c r="G32" s="12">
        <v>0.302</v>
      </c>
      <c r="H32" s="59">
        <f>+H31*G32</f>
        <v>11553.463</v>
      </c>
      <c r="I32" s="87"/>
    </row>
    <row r="33" spans="1:9" ht="12.75" customHeight="1">
      <c r="A33" s="70" t="s">
        <v>10</v>
      </c>
      <c r="B33" s="78"/>
      <c r="C33" s="13"/>
      <c r="D33" s="14"/>
      <c r="E33" s="13"/>
      <c r="F33" s="14"/>
      <c r="G33" s="15"/>
      <c r="H33" s="59">
        <f>H31+H32</f>
        <v>49809.963</v>
      </c>
      <c r="I33" s="87"/>
    </row>
    <row r="34" spans="1:9" ht="18" customHeight="1">
      <c r="A34" s="16" t="s">
        <v>11</v>
      </c>
      <c r="B34" s="107" t="s">
        <v>12</v>
      </c>
      <c r="C34" s="108"/>
      <c r="D34" s="17"/>
      <c r="E34" s="18"/>
      <c r="F34" s="17"/>
      <c r="G34" s="19">
        <v>1462</v>
      </c>
      <c r="H34" s="60">
        <v>162.4</v>
      </c>
      <c r="I34" s="88" t="s">
        <v>47</v>
      </c>
    </row>
    <row r="35" spans="1:9" ht="18">
      <c r="A35" s="21" t="s">
        <v>13</v>
      </c>
      <c r="B35" s="107" t="s">
        <v>14</v>
      </c>
      <c r="C35" s="108"/>
      <c r="D35" s="108"/>
      <c r="E35" s="22"/>
      <c r="F35" s="17"/>
      <c r="G35" s="23"/>
      <c r="H35" s="97">
        <v>0.25</v>
      </c>
      <c r="I35" s="101" t="s">
        <v>53</v>
      </c>
    </row>
    <row r="36" spans="1:9" ht="18">
      <c r="A36" s="71" t="s">
        <v>15</v>
      </c>
      <c r="B36" s="79"/>
      <c r="C36" s="24"/>
      <c r="D36" s="24"/>
      <c r="E36" s="24"/>
      <c r="F36" s="25"/>
      <c r="G36" s="26"/>
      <c r="H36" s="59">
        <f>H33/H34*H35</f>
        <v>76.67789870689656</v>
      </c>
      <c r="I36" s="89"/>
    </row>
    <row r="37" spans="1:9" ht="15" customHeight="1">
      <c r="A37" s="27" t="s">
        <v>16</v>
      </c>
      <c r="B37" s="109" t="s">
        <v>17</v>
      </c>
      <c r="C37" s="110"/>
      <c r="D37" s="110"/>
      <c r="E37" s="110"/>
      <c r="F37" s="110"/>
      <c r="G37" s="110"/>
      <c r="H37" s="111"/>
      <c r="I37" s="90"/>
    </row>
    <row r="38" spans="1:9" ht="27" customHeight="1">
      <c r="A38" s="28" t="s">
        <v>18</v>
      </c>
      <c r="B38" s="112" t="s">
        <v>19</v>
      </c>
      <c r="C38" s="113"/>
      <c r="D38" s="113"/>
      <c r="E38" s="113"/>
      <c r="F38" s="113"/>
      <c r="G38" s="114"/>
      <c r="H38" s="29">
        <f>H39+H40</f>
        <v>3.49</v>
      </c>
      <c r="I38" s="88" t="s">
        <v>20</v>
      </c>
    </row>
    <row r="39" spans="1:9" ht="14.25" customHeight="1">
      <c r="A39" s="30" t="s">
        <v>21</v>
      </c>
      <c r="B39" s="31" t="s">
        <v>22</v>
      </c>
      <c r="C39" s="32"/>
      <c r="D39" s="33"/>
      <c r="E39" s="34"/>
      <c r="F39" s="99">
        <v>3</v>
      </c>
      <c r="G39" s="35">
        <f>365/500</f>
        <v>0.73</v>
      </c>
      <c r="H39" s="59">
        <f>G39*F39</f>
        <v>2.19</v>
      </c>
      <c r="I39" s="88" t="s">
        <v>49</v>
      </c>
    </row>
    <row r="40" spans="1:9" ht="13.5" customHeight="1">
      <c r="A40" s="36" t="s">
        <v>23</v>
      </c>
      <c r="B40" s="31" t="s">
        <v>24</v>
      </c>
      <c r="C40" s="32"/>
      <c r="D40" s="33"/>
      <c r="E40" s="37"/>
      <c r="F40" s="100">
        <v>3</v>
      </c>
      <c r="G40" s="38">
        <f>650/1500</f>
        <v>0.43333333333333335</v>
      </c>
      <c r="H40" s="58">
        <f>F40*G40</f>
        <v>1.3</v>
      </c>
      <c r="I40" s="88" t="s">
        <v>48</v>
      </c>
    </row>
    <row r="41" spans="1:9" ht="18">
      <c r="A41" s="72" t="s">
        <v>29</v>
      </c>
      <c r="B41" s="80"/>
      <c r="C41" s="43"/>
      <c r="D41" s="25"/>
      <c r="E41" s="25"/>
      <c r="F41" s="19"/>
      <c r="G41" s="45"/>
      <c r="H41" s="20">
        <f>H38</f>
        <v>3.49</v>
      </c>
      <c r="I41" s="92"/>
    </row>
    <row r="42" spans="1:9" ht="15" customHeight="1">
      <c r="A42" s="73" t="s">
        <v>30</v>
      </c>
      <c r="B42" s="81" t="s">
        <v>31</v>
      </c>
      <c r="C42" s="46"/>
      <c r="D42" s="46"/>
      <c r="E42" s="46"/>
      <c r="F42" s="102">
        <v>0</v>
      </c>
      <c r="G42" s="48">
        <f>G21</f>
        <v>30</v>
      </c>
      <c r="H42" s="49">
        <f>F42*G42</f>
        <v>0</v>
      </c>
      <c r="I42" s="93" t="s">
        <v>52</v>
      </c>
    </row>
    <row r="43" spans="1:9" ht="18">
      <c r="A43" s="74" t="s">
        <v>32</v>
      </c>
      <c r="B43" s="82"/>
      <c r="C43" s="37"/>
      <c r="D43" s="46"/>
      <c r="E43" s="37"/>
      <c r="F43" s="37"/>
      <c r="G43" s="37"/>
      <c r="H43" s="63">
        <f>H36+H41+H42</f>
        <v>80.16789870689655</v>
      </c>
      <c r="I43" s="91"/>
    </row>
    <row r="44" spans="1:9" ht="15.75" customHeight="1">
      <c r="A44" s="75" t="s">
        <v>33</v>
      </c>
      <c r="B44" s="83" t="s">
        <v>34</v>
      </c>
      <c r="C44" s="50"/>
      <c r="D44" s="37"/>
      <c r="E44" s="50"/>
      <c r="F44" s="46"/>
      <c r="G44" s="51"/>
      <c r="H44" s="64">
        <v>1</v>
      </c>
      <c r="I44" s="93" t="s">
        <v>41</v>
      </c>
    </row>
    <row r="45" spans="1:9" ht="18">
      <c r="A45" s="75" t="s">
        <v>35</v>
      </c>
      <c r="B45" s="83" t="s">
        <v>36</v>
      </c>
      <c r="C45" s="46"/>
      <c r="D45" s="52"/>
      <c r="E45" s="53"/>
      <c r="F45" s="37"/>
      <c r="G45" s="54"/>
      <c r="H45" s="64">
        <v>1</v>
      </c>
      <c r="I45" s="94" t="s">
        <v>42</v>
      </c>
    </row>
    <row r="46" spans="1:9" ht="18" thickBot="1">
      <c r="A46" s="76" t="s">
        <v>39</v>
      </c>
      <c r="B46" s="84"/>
      <c r="C46" s="55"/>
      <c r="D46" s="57"/>
      <c r="E46" s="56"/>
      <c r="F46" s="56"/>
      <c r="G46" s="55"/>
      <c r="H46" s="65">
        <f>H43*H44*H45</f>
        <v>80.16789870689655</v>
      </c>
      <c r="I46" s="95"/>
    </row>
    <row r="47" ht="9" customHeight="1">
      <c r="H47" s="66"/>
    </row>
    <row r="48" spans="1:9" ht="18" thickBot="1">
      <c r="A48" s="117" t="s">
        <v>43</v>
      </c>
      <c r="B48" s="117"/>
      <c r="C48" s="117"/>
      <c r="D48" s="117"/>
      <c r="E48" s="117"/>
      <c r="F48" s="117"/>
      <c r="G48" s="117"/>
      <c r="H48" s="117"/>
      <c r="I48" s="117"/>
    </row>
    <row r="49" spans="1:9" ht="27">
      <c r="A49" s="69" t="s">
        <v>1</v>
      </c>
      <c r="B49" s="118" t="s">
        <v>2</v>
      </c>
      <c r="C49" s="119"/>
      <c r="D49" s="119"/>
      <c r="E49" s="119"/>
      <c r="F49" s="119"/>
      <c r="G49" s="119"/>
      <c r="H49" s="120"/>
      <c r="I49" s="2" t="s">
        <v>3</v>
      </c>
    </row>
    <row r="50" spans="1:9" ht="43.5" customHeight="1">
      <c r="A50" s="3" t="s">
        <v>4</v>
      </c>
      <c r="B50" s="134" t="s">
        <v>59</v>
      </c>
      <c r="C50" s="135"/>
      <c r="D50" s="135"/>
      <c r="E50" s="135"/>
      <c r="F50" s="135"/>
      <c r="G50" s="135"/>
      <c r="H50" s="135"/>
      <c r="I50" s="136"/>
    </row>
    <row r="51" spans="1:9" ht="30.75" customHeight="1">
      <c r="A51" s="4" t="s">
        <v>5</v>
      </c>
      <c r="B51" s="124" t="s">
        <v>45</v>
      </c>
      <c r="C51" s="125"/>
      <c r="D51" s="125"/>
      <c r="E51" s="125"/>
      <c r="F51" s="125"/>
      <c r="G51" s="125"/>
      <c r="H51" s="125"/>
      <c r="I51" s="126"/>
    </row>
    <row r="52" spans="1:9" ht="21" customHeight="1">
      <c r="A52" s="5" t="s">
        <v>6</v>
      </c>
      <c r="B52" s="96" t="s">
        <v>7</v>
      </c>
      <c r="C52" s="6"/>
      <c r="D52" s="7"/>
      <c r="E52" s="7"/>
      <c r="F52" s="7"/>
      <c r="G52" s="8"/>
      <c r="H52" s="67">
        <v>38256.5</v>
      </c>
      <c r="I52" s="86" t="s">
        <v>46</v>
      </c>
    </row>
    <row r="53" spans="1:9" ht="12.75" customHeight="1">
      <c r="A53" s="9" t="s">
        <v>8</v>
      </c>
      <c r="B53" s="105" t="s">
        <v>9</v>
      </c>
      <c r="C53" s="106"/>
      <c r="D53" s="10"/>
      <c r="E53" s="11"/>
      <c r="F53" s="10"/>
      <c r="G53" s="12">
        <v>0.302</v>
      </c>
      <c r="H53" s="59">
        <f>+H52*G53</f>
        <v>11553.463</v>
      </c>
      <c r="I53" s="87"/>
    </row>
    <row r="54" spans="1:9" ht="18">
      <c r="A54" s="70" t="s">
        <v>10</v>
      </c>
      <c r="B54" s="78"/>
      <c r="C54" s="13"/>
      <c r="D54" s="14"/>
      <c r="E54" s="13"/>
      <c r="F54" s="14"/>
      <c r="G54" s="15"/>
      <c r="H54" s="59">
        <f>H52+H53</f>
        <v>49809.963</v>
      </c>
      <c r="I54" s="87"/>
    </row>
    <row r="55" spans="1:9" ht="15" customHeight="1">
      <c r="A55" s="16" t="s">
        <v>11</v>
      </c>
      <c r="B55" s="107" t="s">
        <v>12</v>
      </c>
      <c r="C55" s="108"/>
      <c r="D55" s="17"/>
      <c r="E55" s="18"/>
      <c r="F55" s="17"/>
      <c r="G55" s="19">
        <v>1462</v>
      </c>
      <c r="H55" s="60">
        <v>162.4</v>
      </c>
      <c r="I55" s="88" t="s">
        <v>47</v>
      </c>
    </row>
    <row r="56" spans="1:9" ht="15" customHeight="1">
      <c r="A56" s="21" t="s">
        <v>13</v>
      </c>
      <c r="B56" s="107" t="s">
        <v>14</v>
      </c>
      <c r="C56" s="108"/>
      <c r="D56" s="108"/>
      <c r="E56" s="22"/>
      <c r="F56" s="17"/>
      <c r="G56" s="23"/>
      <c r="H56" s="59">
        <v>0.25</v>
      </c>
      <c r="I56" s="98" t="s">
        <v>53</v>
      </c>
    </row>
    <row r="57" spans="1:9" ht="12.75" customHeight="1">
      <c r="A57" s="71" t="s">
        <v>15</v>
      </c>
      <c r="B57" s="79"/>
      <c r="C57" s="24"/>
      <c r="D57" s="24"/>
      <c r="E57" s="24"/>
      <c r="F57" s="25"/>
      <c r="G57" s="26"/>
      <c r="H57" s="59">
        <f>H54/H55*H56</f>
        <v>76.67789870689656</v>
      </c>
      <c r="I57" s="89"/>
    </row>
    <row r="58" spans="1:9" ht="15" customHeight="1">
      <c r="A58" s="27" t="s">
        <v>16</v>
      </c>
      <c r="B58" s="109" t="s">
        <v>17</v>
      </c>
      <c r="C58" s="110"/>
      <c r="D58" s="110"/>
      <c r="E58" s="110"/>
      <c r="F58" s="110"/>
      <c r="G58" s="110"/>
      <c r="H58" s="111"/>
      <c r="I58" s="90"/>
    </row>
    <row r="59" spans="1:9" ht="28.5" customHeight="1">
      <c r="A59" s="28" t="s">
        <v>18</v>
      </c>
      <c r="B59" s="112" t="s">
        <v>19</v>
      </c>
      <c r="C59" s="113"/>
      <c r="D59" s="113"/>
      <c r="E59" s="113"/>
      <c r="F59" s="113"/>
      <c r="G59" s="114"/>
      <c r="H59" s="29">
        <f>H60+H61</f>
        <v>2.3266666666666667</v>
      </c>
      <c r="I59" s="88" t="s">
        <v>20</v>
      </c>
    </row>
    <row r="60" spans="1:9" ht="14.25" customHeight="1">
      <c r="A60" s="30" t="s">
        <v>21</v>
      </c>
      <c r="B60" s="31" t="s">
        <v>22</v>
      </c>
      <c r="C60" s="32"/>
      <c r="D60" s="33"/>
      <c r="E60" s="34"/>
      <c r="F60" s="99">
        <v>2</v>
      </c>
      <c r="G60" s="35">
        <f>365/500</f>
        <v>0.73</v>
      </c>
      <c r="H60" s="59">
        <f>G60*F60</f>
        <v>1.46</v>
      </c>
      <c r="I60" s="88" t="s">
        <v>49</v>
      </c>
    </row>
    <row r="61" spans="1:9" ht="13.5" customHeight="1">
      <c r="A61" s="36" t="s">
        <v>23</v>
      </c>
      <c r="B61" s="31" t="s">
        <v>24</v>
      </c>
      <c r="C61" s="32"/>
      <c r="D61" s="33"/>
      <c r="E61" s="37"/>
      <c r="F61" s="100">
        <v>2</v>
      </c>
      <c r="G61" s="38">
        <f>650/1500</f>
        <v>0.43333333333333335</v>
      </c>
      <c r="H61" s="58">
        <f>F61*G61</f>
        <v>0.8666666666666667</v>
      </c>
      <c r="I61" s="88" t="s">
        <v>48</v>
      </c>
    </row>
    <row r="62" spans="1:9" ht="15.75" customHeight="1">
      <c r="A62" s="72" t="s">
        <v>29</v>
      </c>
      <c r="B62" s="80"/>
      <c r="C62" s="43"/>
      <c r="D62" s="25"/>
      <c r="E62" s="25"/>
      <c r="F62" s="19"/>
      <c r="G62" s="45"/>
      <c r="H62" s="20">
        <f>H59</f>
        <v>2.3266666666666667</v>
      </c>
      <c r="I62" s="92"/>
    </row>
    <row r="63" spans="1:9" ht="15" customHeight="1">
      <c r="A63" s="73" t="s">
        <v>30</v>
      </c>
      <c r="B63" s="81" t="s">
        <v>31</v>
      </c>
      <c r="C63" s="46"/>
      <c r="D63" s="46"/>
      <c r="E63" s="46"/>
      <c r="F63" s="102">
        <v>0</v>
      </c>
      <c r="G63" s="48">
        <v>30</v>
      </c>
      <c r="H63" s="49">
        <f>F63*G63</f>
        <v>0</v>
      </c>
      <c r="I63" s="93" t="s">
        <v>52</v>
      </c>
    </row>
    <row r="64" spans="1:9" ht="14.25" customHeight="1">
      <c r="A64" s="74" t="s">
        <v>32</v>
      </c>
      <c r="B64" s="82"/>
      <c r="C64" s="37"/>
      <c r="D64" s="46"/>
      <c r="E64" s="37"/>
      <c r="F64" s="37"/>
      <c r="G64" s="37"/>
      <c r="H64" s="63">
        <f>H57+H62+H63</f>
        <v>79.00456537356322</v>
      </c>
      <c r="I64" s="91"/>
    </row>
    <row r="65" spans="1:9" ht="14.25" customHeight="1">
      <c r="A65" s="75" t="s">
        <v>33</v>
      </c>
      <c r="B65" s="83" t="s">
        <v>34</v>
      </c>
      <c r="C65" s="50"/>
      <c r="D65" s="37"/>
      <c r="E65" s="50"/>
      <c r="F65" s="46"/>
      <c r="G65" s="51"/>
      <c r="H65" s="64">
        <v>1</v>
      </c>
      <c r="I65" s="93" t="s">
        <v>41</v>
      </c>
    </row>
    <row r="66" spans="1:9" ht="14.25" customHeight="1">
      <c r="A66" s="75" t="s">
        <v>35</v>
      </c>
      <c r="B66" s="83" t="s">
        <v>36</v>
      </c>
      <c r="C66" s="46"/>
      <c r="D66" s="52"/>
      <c r="E66" s="53"/>
      <c r="F66" s="37"/>
      <c r="G66" s="54"/>
      <c r="H66" s="64">
        <v>1</v>
      </c>
      <c r="I66" s="94" t="s">
        <v>42</v>
      </c>
    </row>
    <row r="67" spans="1:9" ht="13.5" customHeight="1" thickBot="1">
      <c r="A67" s="76" t="s">
        <v>44</v>
      </c>
      <c r="B67" s="84"/>
      <c r="C67" s="55"/>
      <c r="D67" s="57"/>
      <c r="E67" s="56"/>
      <c r="F67" s="56"/>
      <c r="G67" s="55"/>
      <c r="H67" s="65">
        <f>H64*H65*H66</f>
        <v>79.00456537356322</v>
      </c>
      <c r="I67" s="95"/>
    </row>
    <row r="68" spans="1:8" ht="17.25" customHeight="1">
      <c r="A68" s="104" t="s">
        <v>60</v>
      </c>
      <c r="B68" s="104"/>
      <c r="C68" s="104"/>
      <c r="D68" s="104"/>
      <c r="E68" s="104"/>
      <c r="F68" s="104"/>
      <c r="G68" s="104"/>
      <c r="H68" s="103">
        <f>H25+H46+H67</f>
        <v>532.864058908046</v>
      </c>
    </row>
    <row r="69" spans="1:9" ht="15" customHeight="1">
      <c r="A69" s="127" t="s">
        <v>55</v>
      </c>
      <c r="B69" s="127"/>
      <c r="C69" s="127"/>
      <c r="D69" s="127"/>
      <c r="E69" s="127"/>
      <c r="F69" s="127"/>
      <c r="G69" s="127"/>
      <c r="H69" s="127"/>
      <c r="I69" s="127"/>
    </row>
  </sheetData>
  <sheetProtection/>
  <mergeCells count="35">
    <mergeCell ref="B55:C55"/>
    <mergeCell ref="B56:D56"/>
    <mergeCell ref="B58:H58"/>
    <mergeCell ref="B8:C8"/>
    <mergeCell ref="B31:C31"/>
    <mergeCell ref="A48:I48"/>
    <mergeCell ref="B49:H49"/>
    <mergeCell ref="B50:I50"/>
    <mergeCell ref="B51:I51"/>
    <mergeCell ref="B53:C53"/>
    <mergeCell ref="A69:I69"/>
    <mergeCell ref="B18:D18"/>
    <mergeCell ref="B19:D19"/>
    <mergeCell ref="A27:I27"/>
    <mergeCell ref="B28:H28"/>
    <mergeCell ref="B29:I29"/>
    <mergeCell ref="B30:I30"/>
    <mergeCell ref="B32:C32"/>
    <mergeCell ref="B34:C34"/>
    <mergeCell ref="A1:I1"/>
    <mergeCell ref="A2:I2"/>
    <mergeCell ref="A4:I4"/>
    <mergeCell ref="B5:H5"/>
    <mergeCell ref="B6:I6"/>
    <mergeCell ref="B7:I7"/>
    <mergeCell ref="A68:G68"/>
    <mergeCell ref="B9:C9"/>
    <mergeCell ref="B11:C11"/>
    <mergeCell ref="B12:D12"/>
    <mergeCell ref="B14:H14"/>
    <mergeCell ref="B59:G59"/>
    <mergeCell ref="B38:G38"/>
    <mergeCell ref="B15:G15"/>
    <mergeCell ref="B35:D35"/>
    <mergeCell ref="B37:H37"/>
  </mergeCells>
  <printOptions/>
  <pageMargins left="0.984251968503937" right="0.38" top="0.35433070866141736" bottom="0.35433070866141736" header="0.31496062992125984" footer="0.31496062992125984"/>
  <pageSetup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Заболоцкая Юлия Валерьевна</dc:creator>
  <cp:keywords/>
  <dc:description/>
  <cp:lastModifiedBy>KSR-1</cp:lastModifiedBy>
  <cp:lastPrinted>2022-12-02T05:32:30Z</cp:lastPrinted>
  <dcterms:created xsi:type="dcterms:W3CDTF">2017-09-26T07:45:13Z</dcterms:created>
  <dcterms:modified xsi:type="dcterms:W3CDTF">2022-12-02T05:38:32Z</dcterms:modified>
  <cp:category/>
  <cp:version/>
  <cp:contentType/>
  <cp:contentStatus/>
</cp:coreProperties>
</file>